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anu\Desktop\Gara 2024_03_09.10\Fatti\CLASSIFICHE\"/>
    </mc:Choice>
  </mc:AlternateContent>
  <xr:revisionPtr revIDLastSave="0" documentId="13_ncr:1_{AFA7FC29-1CE4-4917-BA0E-40329C0C81A5}" xr6:coauthVersionLast="47" xr6:coauthVersionMax="47" xr10:uidLastSave="{00000000-0000-0000-0000-000000000000}"/>
  <bookViews>
    <workbookView xWindow="-108" yWindow="-108" windowWidth="23256" windowHeight="12456" xr2:uid="{07A6EAD5-A57A-4DC6-BF31-BA778A73C8D4}"/>
  </bookViews>
  <sheets>
    <sheet name="Squad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2" l="1"/>
  <c r="A52" i="2"/>
  <c r="A53" i="2" s="1"/>
  <c r="A47" i="2"/>
  <c r="A45" i="2"/>
  <c r="A34" i="2"/>
  <c r="A30" i="2"/>
  <c r="A48" i="2" l="1"/>
  <c r="A49" i="2" s="1"/>
  <c r="A63" i="2"/>
  <c r="A64" i="2" s="1"/>
  <c r="A65" i="2" s="1"/>
  <c r="A66" i="2" s="1"/>
  <c r="A67" i="2" s="1"/>
  <c r="A68" i="2" s="1"/>
  <c r="A69" i="2" s="1"/>
  <c r="A70" i="2" s="1"/>
  <c r="A31" i="2"/>
  <c r="A32" i="2" s="1"/>
  <c r="A33" i="2" s="1"/>
  <c r="A46" i="2"/>
  <c r="A35" i="2"/>
  <c r="A36" i="2" s="1"/>
  <c r="A37" i="2" s="1"/>
  <c r="A38" i="2" s="1"/>
  <c r="A39" i="2" s="1"/>
  <c r="A40" i="2" s="1"/>
  <c r="A41" i="2" s="1"/>
  <c r="A42" i="2" s="1"/>
  <c r="A43" i="2" s="1"/>
  <c r="A44" i="2" s="1"/>
  <c r="A54" i="2"/>
  <c r="A55" i="2" s="1"/>
  <c r="A56" i="2" s="1"/>
  <c r="A57" i="2" s="1"/>
  <c r="A58" i="2" s="1"/>
  <c r="A59" i="2" s="1"/>
  <c r="A60" i="2" s="1"/>
  <c r="A61" i="2" s="1"/>
  <c r="A50" i="2"/>
  <c r="A51" i="2" s="1"/>
  <c r="G6" i="2" l="1"/>
  <c r="G25" i="2"/>
  <c r="H23" i="2"/>
  <c r="I23" i="2" s="1"/>
  <c r="H27" i="2"/>
  <c r="H24" i="2"/>
  <c r="I24" i="2" s="1"/>
  <c r="H25" i="2"/>
  <c r="H9" i="2"/>
  <c r="I10" i="2"/>
  <c r="I8" i="2"/>
  <c r="I17" i="2"/>
  <c r="H13" i="2" l="1"/>
  <c r="I19" i="2"/>
  <c r="I26" i="2"/>
  <c r="I2" i="2"/>
  <c r="I12" i="2"/>
  <c r="I21" i="2"/>
  <c r="I9" i="2"/>
  <c r="I11" i="2"/>
  <c r="I5" i="2"/>
  <c r="I22" i="2"/>
  <c r="I15" i="2"/>
  <c r="I14" i="2"/>
  <c r="I18" i="2"/>
  <c r="I4" i="2"/>
  <c r="I27" i="2"/>
  <c r="I6" i="2"/>
  <c r="I7" i="2"/>
  <c r="I20" i="2"/>
  <c r="I25" i="2"/>
  <c r="I3" i="2"/>
  <c r="I16" i="2"/>
  <c r="A2" i="2"/>
  <c r="A23" i="2"/>
  <c r="A24" i="2" s="1"/>
  <c r="A3" i="2" l="1"/>
  <c r="A4" i="2" s="1"/>
  <c r="A25" i="2"/>
  <c r="A26" i="2" s="1"/>
  <c r="A27" i="2" s="1"/>
  <c r="I13" i="2"/>
  <c r="A15" i="2"/>
  <c r="A16" i="2" s="1"/>
  <c r="A17" i="2" s="1"/>
  <c r="A18" i="2" s="1"/>
  <c r="A19" i="2" s="1"/>
  <c r="A20" i="2" s="1"/>
  <c r="A21" i="2" s="1"/>
  <c r="A22" i="2" s="1"/>
  <c r="A5" i="2"/>
  <c r="A6" i="2" s="1"/>
  <c r="A7" i="2" s="1"/>
  <c r="A8" i="2" s="1"/>
  <c r="A9" i="2" s="1"/>
  <c r="A10" i="2" s="1"/>
  <c r="A11" i="2" s="1"/>
  <c r="A12" i="2" s="1"/>
  <c r="A13" i="2" s="1"/>
  <c r="A14" i="2" s="1"/>
</calcChain>
</file>

<file path=xl/sharedStrings.xml><?xml version="1.0" encoding="utf-8"?>
<sst xmlns="http://schemas.openxmlformats.org/spreadsheetml/2006/main" count="286" uniqueCount="91">
  <si>
    <t>SMALL</t>
  </si>
  <si>
    <t>COCCINELLE</t>
  </si>
  <si>
    <t>CROCCHETTE</t>
  </si>
  <si>
    <t>FARFALLE</t>
  </si>
  <si>
    <t>FARFALLE ONE</t>
  </si>
  <si>
    <t>FRAGOLE</t>
  </si>
  <si>
    <t>INSALATINE</t>
  </si>
  <si>
    <t>INVOLTINE</t>
  </si>
  <si>
    <t>LE MONELLE</t>
  </si>
  <si>
    <t>LIBELLULE</t>
  </si>
  <si>
    <t>LIMONI</t>
  </si>
  <si>
    <t>LUNATICHE</t>
  </si>
  <si>
    <t>MARGHERITE</t>
  </si>
  <si>
    <t>MARMELLATE</t>
  </si>
  <si>
    <t>MARZIANE</t>
  </si>
  <si>
    <t>PASTICCINE</t>
  </si>
  <si>
    <t>PGSIMA SQUADRA GIALLA</t>
  </si>
  <si>
    <t xml:space="preserve">PIZZETTE </t>
  </si>
  <si>
    <t>PULCINI</t>
  </si>
  <si>
    <t>ROSETTE</t>
  </si>
  <si>
    <t>SFRAPPOLE</t>
  </si>
  <si>
    <t>TENERINE</t>
  </si>
  <si>
    <t>VERDE</t>
  </si>
  <si>
    <t xml:space="preserve">LIQUIRIZIE </t>
  </si>
  <si>
    <t>A.P.D. Energym</t>
  </si>
  <si>
    <t>Athena</t>
  </si>
  <si>
    <t>Creation Gym A.S.D.</t>
  </si>
  <si>
    <t>P.G.S. Corticella</t>
  </si>
  <si>
    <t>P.G.S. Welcome</t>
  </si>
  <si>
    <t>Pgs  Ima</t>
  </si>
  <si>
    <t>Lupette</t>
  </si>
  <si>
    <t>Pulcine</t>
  </si>
  <si>
    <t>Squadra</t>
  </si>
  <si>
    <t>Società</t>
  </si>
  <si>
    <t>Categoria</t>
  </si>
  <si>
    <t>Livello</t>
  </si>
  <si>
    <t>Classifica</t>
  </si>
  <si>
    <t>CL</t>
  </si>
  <si>
    <t>Trave</t>
  </si>
  <si>
    <t>Totale</t>
  </si>
  <si>
    <t>BLU</t>
  </si>
  <si>
    <t>CAPPUCCINE</t>
  </si>
  <si>
    <t>CARAMELLE</t>
  </si>
  <si>
    <t>Programma</t>
  </si>
  <si>
    <t>SQUADRA 5</t>
  </si>
  <si>
    <t>Allieve</t>
  </si>
  <si>
    <t>SQUADRA 1</t>
  </si>
  <si>
    <t>CILIEGE</t>
  </si>
  <si>
    <t>TRAMEZZINE</t>
  </si>
  <si>
    <t>TORRONCINE</t>
  </si>
  <si>
    <t>GIALLA</t>
  </si>
  <si>
    <t>CROSTATINE</t>
  </si>
  <si>
    <t>POLPETTE</t>
  </si>
  <si>
    <t>GIRELLE</t>
  </si>
  <si>
    <t>CAFFE:</t>
  </si>
  <si>
    <t>TIGELLE</t>
  </si>
  <si>
    <t>VIOLA</t>
  </si>
  <si>
    <t>RAVIOLE</t>
  </si>
  <si>
    <t>LE BRATZ</t>
  </si>
  <si>
    <t>Ragazze</t>
  </si>
  <si>
    <t>FRITTELLE</t>
  </si>
  <si>
    <t>ZUPPETTE</t>
  </si>
  <si>
    <t>LE BARBIE</t>
  </si>
  <si>
    <t>LE WINX</t>
  </si>
  <si>
    <t>PGSIMA SQUADRA ROSSA</t>
  </si>
  <si>
    <t>ZINELLA</t>
  </si>
  <si>
    <t>U.S. Zinella CSI - Asd</t>
  </si>
  <si>
    <t>SOLEGGIATE</t>
  </si>
  <si>
    <t>Tigrotte</t>
  </si>
  <si>
    <t>MELE</t>
  </si>
  <si>
    <t>SQUADRA 2</t>
  </si>
  <si>
    <t>SQUADRA 3</t>
  </si>
  <si>
    <t>AMATRICIANE</t>
  </si>
  <si>
    <t>SQUADRA D</t>
  </si>
  <si>
    <t>SQUADRA C</t>
  </si>
  <si>
    <t>ORECCHIETTE</t>
  </si>
  <si>
    <t>TARALLINE</t>
  </si>
  <si>
    <t>SQUADRA 4</t>
  </si>
  <si>
    <t>MARACAIBO</t>
  </si>
  <si>
    <t xml:space="preserve">SQUADRA A </t>
  </si>
  <si>
    <t>TAGLIATELLE</t>
  </si>
  <si>
    <t>COTOLETTE</t>
  </si>
  <si>
    <t xml:space="preserve">GINSENG </t>
  </si>
  <si>
    <t>CRESCENTINE</t>
  </si>
  <si>
    <t>HAKUNA MATATA</t>
  </si>
  <si>
    <t xml:space="preserve">CROISSANT </t>
  </si>
  <si>
    <t>GARGANELLE</t>
  </si>
  <si>
    <t xml:space="preserve">Volteggio / Trampolino </t>
  </si>
  <si>
    <t>Yuppies Zavattaro</t>
  </si>
  <si>
    <t>Ass. Budrio</t>
  </si>
  <si>
    <t>Sq.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</si>
</sst>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.000_-;\-* #,##0.000_-;_-* &quot;-&quot;??_-;_-@_-"/>
  </numFmts>
  <fonts count="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2" xfId="0" applyNumberFormat="1" applyFont="1" applyBorder="1"/>
    <xf numFmtId="165" fontId="1" fillId="0" borderId="2" xfId="1" applyNumberFormat="1" applyFont="1" applyBorder="1"/>
    <xf numFmtId="165" fontId="1" fillId="0" borderId="3" xfId="1" applyNumberFormat="1" applyFont="1" applyBorder="1"/>
    <xf numFmtId="164" fontId="1" fillId="0" borderId="3" xfId="0" applyNumberFormat="1" applyFont="1" applyBorder="1"/>
    <xf numFmtId="165" fontId="1" fillId="0" borderId="4" xfId="1" applyNumberFormat="1" applyFont="1" applyBorder="1"/>
    <xf numFmtId="164" fontId="1" fillId="0" borderId="4" xfId="0" applyNumberFormat="1" applyFont="1" applyBorder="1"/>
    <xf numFmtId="165" fontId="1" fillId="0" borderId="5" xfId="1" applyNumberFormat="1" applyFont="1" applyBorder="1"/>
    <xf numFmtId="164" fontId="1" fillId="0" borderId="5" xfId="0" applyNumberFormat="1" applyFont="1" applyBorder="1"/>
    <xf numFmtId="0" fontId="1" fillId="2" borderId="0" xfId="0" applyFont="1" applyFill="1"/>
    <xf numFmtId="165" fontId="1" fillId="0" borderId="0" xfId="1" applyNumberFormat="1" applyFont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091E-A5A6-4B5A-A136-AF77F3DD5C1A}">
  <dimension ref="A1:J70"/>
  <sheetViews>
    <sheetView tabSelected="1" workbookViewId="0">
      <selection activeCell="R15" sqref="R15"/>
    </sheetView>
  </sheetViews>
  <sheetFormatPr defaultRowHeight="12" x14ac:dyDescent="0.25"/>
  <cols>
    <col min="1" max="1" width="8.88671875" style="1"/>
    <col min="2" max="2" width="18.6640625" style="14" bestFit="1" customWidth="1"/>
    <col min="3" max="3" width="15.21875" style="1" bestFit="1" customWidth="1"/>
    <col min="4" max="4" width="7.5546875" style="1" bestFit="1" customWidth="1"/>
    <col min="5" max="5" width="9.109375" style="1" bestFit="1" customWidth="1"/>
    <col min="6" max="6" width="6.33203125" style="15" bestFit="1" customWidth="1"/>
    <col min="7" max="7" width="6.21875" style="1" bestFit="1" customWidth="1"/>
    <col min="8" max="8" width="8.77734375" style="1" bestFit="1" customWidth="1"/>
    <col min="9" max="9" width="12.5546875" style="1" bestFit="1" customWidth="1"/>
    <col min="10" max="10" width="7.44140625" style="1" bestFit="1" customWidth="1"/>
    <col min="11" max="16384" width="8.88671875" style="1"/>
  </cols>
  <sheetData>
    <row r="1" spans="1:10" s="16" customFormat="1" ht="24" x14ac:dyDescent="0.3">
      <c r="A1" s="16" t="s">
        <v>36</v>
      </c>
      <c r="B1" s="17" t="s">
        <v>32</v>
      </c>
      <c r="C1" s="16" t="s">
        <v>33</v>
      </c>
      <c r="D1" s="16" t="s">
        <v>34</v>
      </c>
      <c r="E1" s="16" t="s">
        <v>35</v>
      </c>
      <c r="F1" s="18" t="s">
        <v>37</v>
      </c>
      <c r="G1" s="16" t="s">
        <v>38</v>
      </c>
      <c r="H1" s="16" t="s">
        <v>87</v>
      </c>
      <c r="I1" s="16" t="s">
        <v>39</v>
      </c>
      <c r="J1" s="4"/>
    </row>
    <row r="2" spans="1:10" x14ac:dyDescent="0.25">
      <c r="A2" s="5">
        <f t="shared" ref="A2:A27" si="0">IF(D2&amp;E2=D1&amp;E1,IF(I2=I1,A1,A1+1),1)</f>
        <v>1</v>
      </c>
      <c r="B2" s="2" t="s">
        <v>2</v>
      </c>
      <c r="C2" s="3" t="s">
        <v>24</v>
      </c>
      <c r="D2" s="3" t="s">
        <v>30</v>
      </c>
      <c r="E2" s="3" t="s">
        <v>0</v>
      </c>
      <c r="F2" s="8">
        <v>27.75</v>
      </c>
      <c r="G2" s="9">
        <v>26.8</v>
      </c>
      <c r="H2" s="9">
        <v>27.5</v>
      </c>
      <c r="I2" s="9">
        <f t="shared" ref="I2:I27" si="1">SUM(F2:H2)</f>
        <v>82.05</v>
      </c>
    </row>
    <row r="3" spans="1:10" x14ac:dyDescent="0.25">
      <c r="A3" s="5">
        <f t="shared" si="0"/>
        <v>2</v>
      </c>
      <c r="B3" s="2" t="s">
        <v>17</v>
      </c>
      <c r="C3" s="3" t="s">
        <v>24</v>
      </c>
      <c r="D3" s="3" t="s">
        <v>30</v>
      </c>
      <c r="E3" s="3" t="s">
        <v>0</v>
      </c>
      <c r="F3" s="10">
        <v>27.5</v>
      </c>
      <c r="G3" s="11">
        <v>25.85</v>
      </c>
      <c r="H3" s="11">
        <v>28.15</v>
      </c>
      <c r="I3" s="11">
        <f t="shared" si="1"/>
        <v>81.5</v>
      </c>
    </row>
    <row r="4" spans="1:10" x14ac:dyDescent="0.25">
      <c r="A4" s="5">
        <f t="shared" si="0"/>
        <v>3</v>
      </c>
      <c r="B4" s="2" t="s">
        <v>11</v>
      </c>
      <c r="C4" s="3" t="s">
        <v>24</v>
      </c>
      <c r="D4" s="3" t="s">
        <v>30</v>
      </c>
      <c r="E4" s="3" t="s">
        <v>0</v>
      </c>
      <c r="F4" s="10">
        <v>27.35</v>
      </c>
      <c r="G4" s="11">
        <v>26.625</v>
      </c>
      <c r="H4" s="11">
        <v>27.4</v>
      </c>
      <c r="I4" s="11">
        <f t="shared" si="1"/>
        <v>81.375</v>
      </c>
    </row>
    <row r="5" spans="1:10" x14ac:dyDescent="0.25">
      <c r="A5" s="5">
        <f t="shared" si="0"/>
        <v>4</v>
      </c>
      <c r="B5" s="2" t="s">
        <v>7</v>
      </c>
      <c r="C5" s="3" t="s">
        <v>24</v>
      </c>
      <c r="D5" s="3" t="s">
        <v>30</v>
      </c>
      <c r="E5" s="3" t="s">
        <v>0</v>
      </c>
      <c r="F5" s="10">
        <v>27.6</v>
      </c>
      <c r="G5" s="11">
        <v>26.05</v>
      </c>
      <c r="H5" s="11">
        <v>27.65</v>
      </c>
      <c r="I5" s="11">
        <f t="shared" si="1"/>
        <v>81.300000000000011</v>
      </c>
    </row>
    <row r="6" spans="1:10" x14ac:dyDescent="0.25">
      <c r="A6" s="5">
        <f t="shared" si="0"/>
        <v>5</v>
      </c>
      <c r="B6" s="2" t="s">
        <v>13</v>
      </c>
      <c r="C6" s="3" t="s">
        <v>25</v>
      </c>
      <c r="D6" s="3" t="s">
        <v>30</v>
      </c>
      <c r="E6" s="3" t="s">
        <v>0</v>
      </c>
      <c r="F6" s="10">
        <v>27.1</v>
      </c>
      <c r="G6" s="11">
        <f>8.85+8.7+8.975</f>
        <v>26.524999999999999</v>
      </c>
      <c r="H6" s="11">
        <v>27.4</v>
      </c>
      <c r="I6" s="11">
        <f t="shared" si="1"/>
        <v>81.025000000000006</v>
      </c>
    </row>
    <row r="7" spans="1:10" x14ac:dyDescent="0.25">
      <c r="A7" s="5">
        <f t="shared" si="0"/>
        <v>6</v>
      </c>
      <c r="B7" s="2" t="s">
        <v>14</v>
      </c>
      <c r="C7" s="3" t="s">
        <v>24</v>
      </c>
      <c r="D7" s="3" t="s">
        <v>30</v>
      </c>
      <c r="E7" s="3" t="s">
        <v>0</v>
      </c>
      <c r="F7" s="10">
        <v>26.75</v>
      </c>
      <c r="G7" s="11">
        <v>26.574999999999999</v>
      </c>
      <c r="H7" s="11">
        <v>27.15</v>
      </c>
      <c r="I7" s="11">
        <f t="shared" si="1"/>
        <v>80.474999999999994</v>
      </c>
    </row>
    <row r="8" spans="1:10" x14ac:dyDescent="0.25">
      <c r="A8" s="5">
        <f t="shared" si="0"/>
        <v>7</v>
      </c>
      <c r="B8" s="2" t="s">
        <v>19</v>
      </c>
      <c r="C8" s="3" t="s">
        <v>24</v>
      </c>
      <c r="D8" s="3" t="s">
        <v>30</v>
      </c>
      <c r="E8" s="3" t="s">
        <v>0</v>
      </c>
      <c r="F8" s="10">
        <v>27.35</v>
      </c>
      <c r="G8" s="11">
        <v>26.3</v>
      </c>
      <c r="H8" s="11">
        <v>26.55</v>
      </c>
      <c r="I8" s="11">
        <f t="shared" si="1"/>
        <v>80.2</v>
      </c>
    </row>
    <row r="9" spans="1:10" x14ac:dyDescent="0.25">
      <c r="A9" s="5">
        <f t="shared" si="0"/>
        <v>8</v>
      </c>
      <c r="B9" s="2" t="s">
        <v>5</v>
      </c>
      <c r="C9" s="3" t="s">
        <v>27</v>
      </c>
      <c r="D9" s="3" t="s">
        <v>30</v>
      </c>
      <c r="E9" s="3" t="s">
        <v>0</v>
      </c>
      <c r="F9" s="10">
        <v>25.9</v>
      </c>
      <c r="G9" s="11">
        <v>27.675000000000001</v>
      </c>
      <c r="H9" s="11">
        <f>9.2+8.4+8.2</f>
        <v>25.8</v>
      </c>
      <c r="I9" s="11">
        <f t="shared" si="1"/>
        <v>79.375</v>
      </c>
    </row>
    <row r="10" spans="1:10" x14ac:dyDescent="0.25">
      <c r="A10" s="5">
        <f t="shared" si="0"/>
        <v>9</v>
      </c>
      <c r="B10" s="2" t="s">
        <v>18</v>
      </c>
      <c r="C10" s="3" t="s">
        <v>29</v>
      </c>
      <c r="D10" s="3" t="s">
        <v>30</v>
      </c>
      <c r="E10" s="3" t="s">
        <v>0</v>
      </c>
      <c r="F10" s="10">
        <v>25.95</v>
      </c>
      <c r="G10" s="11">
        <v>27.125</v>
      </c>
      <c r="H10" s="11">
        <v>25.2</v>
      </c>
      <c r="I10" s="11">
        <f t="shared" si="1"/>
        <v>78.275000000000006</v>
      </c>
    </row>
    <row r="11" spans="1:10" x14ac:dyDescent="0.25">
      <c r="A11" s="5">
        <f t="shared" si="0"/>
        <v>10</v>
      </c>
      <c r="B11" s="2" t="s">
        <v>6</v>
      </c>
      <c r="C11" s="3" t="s">
        <v>24</v>
      </c>
      <c r="D11" s="3" t="s">
        <v>30</v>
      </c>
      <c r="E11" s="3" t="s">
        <v>0</v>
      </c>
      <c r="F11" s="10">
        <v>25</v>
      </c>
      <c r="G11" s="11">
        <v>26.6</v>
      </c>
      <c r="H11" s="11">
        <v>26.65</v>
      </c>
      <c r="I11" s="11">
        <f t="shared" si="1"/>
        <v>78.25</v>
      </c>
    </row>
    <row r="12" spans="1:10" x14ac:dyDescent="0.25">
      <c r="A12" s="5">
        <f t="shared" si="0"/>
        <v>11</v>
      </c>
      <c r="B12" s="2" t="s">
        <v>3</v>
      </c>
      <c r="C12" s="3" t="s">
        <v>88</v>
      </c>
      <c r="D12" s="3" t="s">
        <v>30</v>
      </c>
      <c r="E12" s="3" t="s">
        <v>0</v>
      </c>
      <c r="F12" s="10">
        <v>24.9</v>
      </c>
      <c r="G12" s="11">
        <v>26.75</v>
      </c>
      <c r="H12" s="11">
        <v>25.25</v>
      </c>
      <c r="I12" s="11">
        <f t="shared" si="1"/>
        <v>76.900000000000006</v>
      </c>
    </row>
    <row r="13" spans="1:10" x14ac:dyDescent="0.25">
      <c r="A13" s="5">
        <f t="shared" si="0"/>
        <v>12</v>
      </c>
      <c r="B13" s="2" t="s">
        <v>42</v>
      </c>
      <c r="C13" s="3" t="s">
        <v>24</v>
      </c>
      <c r="D13" s="3" t="s">
        <v>30</v>
      </c>
      <c r="E13" s="3" t="s">
        <v>0</v>
      </c>
      <c r="F13" s="10">
        <v>25.6</v>
      </c>
      <c r="G13" s="11">
        <v>24</v>
      </c>
      <c r="H13" s="11">
        <f>9.3+8.85+8.8</f>
        <v>26.95</v>
      </c>
      <c r="I13" s="11">
        <f t="shared" si="1"/>
        <v>76.55</v>
      </c>
    </row>
    <row r="14" spans="1:10" x14ac:dyDescent="0.25">
      <c r="A14" s="5">
        <f t="shared" si="0"/>
        <v>13</v>
      </c>
      <c r="B14" s="2" t="s">
        <v>10</v>
      </c>
      <c r="C14" s="3" t="s">
        <v>27</v>
      </c>
      <c r="D14" s="3" t="s">
        <v>30</v>
      </c>
      <c r="E14" s="3" t="s">
        <v>0</v>
      </c>
      <c r="F14" s="10">
        <v>23.9</v>
      </c>
      <c r="G14" s="11">
        <v>25.7</v>
      </c>
      <c r="H14" s="11">
        <v>24.4</v>
      </c>
      <c r="I14" s="11">
        <f t="shared" si="1"/>
        <v>74</v>
      </c>
    </row>
    <row r="15" spans="1:10" x14ac:dyDescent="0.25">
      <c r="A15" s="5">
        <f t="shared" si="0"/>
        <v>1</v>
      </c>
      <c r="B15" s="2" t="s">
        <v>9</v>
      </c>
      <c r="C15" s="3" t="s">
        <v>29</v>
      </c>
      <c r="D15" s="3" t="s">
        <v>30</v>
      </c>
      <c r="E15" s="3" t="s">
        <v>90</v>
      </c>
      <c r="F15" s="10">
        <v>26.65</v>
      </c>
      <c r="G15" s="11">
        <v>27.95</v>
      </c>
      <c r="H15" s="11">
        <v>28.9</v>
      </c>
      <c r="I15" s="11">
        <f t="shared" si="1"/>
        <v>83.5</v>
      </c>
    </row>
    <row r="16" spans="1:10" x14ac:dyDescent="0.25">
      <c r="A16" s="5">
        <f t="shared" si="0"/>
        <v>2</v>
      </c>
      <c r="B16" s="2" t="s">
        <v>1</v>
      </c>
      <c r="C16" s="3" t="s">
        <v>29</v>
      </c>
      <c r="D16" s="3" t="s">
        <v>30</v>
      </c>
      <c r="E16" s="3" t="s">
        <v>90</v>
      </c>
      <c r="F16" s="10">
        <v>26.25</v>
      </c>
      <c r="G16" s="11">
        <v>27.425000000000001</v>
      </c>
      <c r="H16" s="11">
        <v>28.4</v>
      </c>
      <c r="I16" s="11">
        <f t="shared" si="1"/>
        <v>82.074999999999989</v>
      </c>
    </row>
    <row r="17" spans="1:10" x14ac:dyDescent="0.25">
      <c r="A17" s="5">
        <f t="shared" si="0"/>
        <v>3</v>
      </c>
      <c r="B17" s="2" t="s">
        <v>21</v>
      </c>
      <c r="C17" s="3" t="s">
        <v>89</v>
      </c>
      <c r="D17" s="3" t="s">
        <v>30</v>
      </c>
      <c r="E17" s="3" t="s">
        <v>90</v>
      </c>
      <c r="F17" s="10">
        <v>25.85</v>
      </c>
      <c r="G17" s="11">
        <v>26.85</v>
      </c>
      <c r="H17" s="11">
        <v>29</v>
      </c>
      <c r="I17" s="11">
        <f t="shared" si="1"/>
        <v>81.7</v>
      </c>
    </row>
    <row r="18" spans="1:10" x14ac:dyDescent="0.25">
      <c r="A18" s="5">
        <f t="shared" si="0"/>
        <v>4</v>
      </c>
      <c r="B18" s="2" t="s">
        <v>23</v>
      </c>
      <c r="C18" s="3" t="s">
        <v>89</v>
      </c>
      <c r="D18" s="3" t="s">
        <v>30</v>
      </c>
      <c r="E18" s="3" t="s">
        <v>90</v>
      </c>
      <c r="F18" s="10">
        <v>25.8</v>
      </c>
      <c r="G18" s="11">
        <v>26.85</v>
      </c>
      <c r="H18" s="11">
        <v>28.3</v>
      </c>
      <c r="I18" s="11">
        <f t="shared" si="1"/>
        <v>80.95</v>
      </c>
    </row>
    <row r="19" spans="1:10" x14ac:dyDescent="0.25">
      <c r="A19" s="5">
        <f t="shared" si="0"/>
        <v>5</v>
      </c>
      <c r="B19" s="2" t="s">
        <v>41</v>
      </c>
      <c r="C19" s="3" t="s">
        <v>25</v>
      </c>
      <c r="D19" s="3" t="s">
        <v>30</v>
      </c>
      <c r="E19" s="3" t="s">
        <v>90</v>
      </c>
      <c r="F19" s="10">
        <v>26.4</v>
      </c>
      <c r="G19" s="11">
        <v>26.324999999999999</v>
      </c>
      <c r="H19" s="11">
        <v>28</v>
      </c>
      <c r="I19" s="11">
        <f t="shared" si="1"/>
        <v>80.724999999999994</v>
      </c>
    </row>
    <row r="20" spans="1:10" x14ac:dyDescent="0.25">
      <c r="A20" s="5">
        <f t="shared" si="0"/>
        <v>6</v>
      </c>
      <c r="B20" s="2" t="s">
        <v>15</v>
      </c>
      <c r="C20" s="3" t="s">
        <v>24</v>
      </c>
      <c r="D20" s="3" t="s">
        <v>30</v>
      </c>
      <c r="E20" s="3" t="s">
        <v>90</v>
      </c>
      <c r="F20" s="10">
        <v>25.35</v>
      </c>
      <c r="G20" s="11">
        <v>25.675000000000001</v>
      </c>
      <c r="H20" s="11">
        <v>28.4</v>
      </c>
      <c r="I20" s="11">
        <f t="shared" si="1"/>
        <v>79.425000000000011</v>
      </c>
    </row>
    <row r="21" spans="1:10" x14ac:dyDescent="0.25">
      <c r="A21" s="5">
        <f t="shared" si="0"/>
        <v>6</v>
      </c>
      <c r="B21" s="2" t="s">
        <v>4</v>
      </c>
      <c r="C21" s="3" t="s">
        <v>26</v>
      </c>
      <c r="D21" s="3" t="s">
        <v>30</v>
      </c>
      <c r="E21" s="3" t="s">
        <v>90</v>
      </c>
      <c r="F21" s="10">
        <v>25.9</v>
      </c>
      <c r="G21" s="11">
        <v>26.125</v>
      </c>
      <c r="H21" s="11">
        <v>27.4</v>
      </c>
      <c r="I21" s="11">
        <f t="shared" si="1"/>
        <v>79.424999999999997</v>
      </c>
    </row>
    <row r="22" spans="1:10" x14ac:dyDescent="0.25">
      <c r="A22" s="5">
        <f t="shared" si="0"/>
        <v>7</v>
      </c>
      <c r="B22" s="2" t="s">
        <v>8</v>
      </c>
      <c r="C22" s="3" t="s">
        <v>26</v>
      </c>
      <c r="D22" s="3" t="s">
        <v>30</v>
      </c>
      <c r="E22" s="3" t="s">
        <v>90</v>
      </c>
      <c r="F22" s="10">
        <v>25.7</v>
      </c>
      <c r="G22" s="11">
        <v>26.675000000000001</v>
      </c>
      <c r="H22" s="11">
        <v>26.4</v>
      </c>
      <c r="I22" s="11">
        <f t="shared" si="1"/>
        <v>78.775000000000006</v>
      </c>
    </row>
    <row r="23" spans="1:10" x14ac:dyDescent="0.25">
      <c r="A23" s="5">
        <f t="shared" si="0"/>
        <v>1</v>
      </c>
      <c r="B23" s="2" t="s">
        <v>20</v>
      </c>
      <c r="C23" s="3" t="s">
        <v>24</v>
      </c>
      <c r="D23" s="3" t="s">
        <v>31</v>
      </c>
      <c r="E23" s="3" t="s">
        <v>0</v>
      </c>
      <c r="F23" s="10">
        <v>27.25</v>
      </c>
      <c r="G23" s="11">
        <v>26.85</v>
      </c>
      <c r="H23" s="11">
        <f>9.4+9.4+9.1</f>
        <v>27.9</v>
      </c>
      <c r="I23" s="11">
        <f t="shared" si="1"/>
        <v>82</v>
      </c>
    </row>
    <row r="24" spans="1:10" x14ac:dyDescent="0.25">
      <c r="A24" s="5">
        <f t="shared" si="0"/>
        <v>2</v>
      </c>
      <c r="B24" s="2" t="s">
        <v>22</v>
      </c>
      <c r="C24" s="3" t="s">
        <v>28</v>
      </c>
      <c r="D24" s="3" t="s">
        <v>31</v>
      </c>
      <c r="E24" s="3" t="s">
        <v>0</v>
      </c>
      <c r="F24" s="10">
        <v>26.85</v>
      </c>
      <c r="G24" s="11">
        <v>24.85</v>
      </c>
      <c r="H24" s="11">
        <f>8.55+9.55+8.35</f>
        <v>26.450000000000003</v>
      </c>
      <c r="I24" s="11">
        <f t="shared" si="1"/>
        <v>78.150000000000006</v>
      </c>
    </row>
    <row r="25" spans="1:10" x14ac:dyDescent="0.25">
      <c r="A25" s="5">
        <f t="shared" si="0"/>
        <v>3</v>
      </c>
      <c r="B25" s="2" t="s">
        <v>16</v>
      </c>
      <c r="C25" s="3" t="s">
        <v>29</v>
      </c>
      <c r="D25" s="3" t="s">
        <v>31</v>
      </c>
      <c r="E25" s="3" t="s">
        <v>0</v>
      </c>
      <c r="F25" s="10">
        <v>27.9</v>
      </c>
      <c r="G25" s="11">
        <f>8.3+7.9+7.8</f>
        <v>24.000000000000004</v>
      </c>
      <c r="H25" s="11">
        <f>9+8.8+8.3</f>
        <v>26.1</v>
      </c>
      <c r="I25" s="11">
        <f t="shared" si="1"/>
        <v>78</v>
      </c>
    </row>
    <row r="26" spans="1:10" x14ac:dyDescent="0.25">
      <c r="A26" s="5">
        <f t="shared" si="0"/>
        <v>4</v>
      </c>
      <c r="B26" s="2" t="s">
        <v>40</v>
      </c>
      <c r="C26" s="3" t="s">
        <v>28</v>
      </c>
      <c r="D26" s="3" t="s">
        <v>31</v>
      </c>
      <c r="E26" s="3" t="s">
        <v>0</v>
      </c>
      <c r="F26" s="10">
        <v>26.85</v>
      </c>
      <c r="G26" s="11">
        <v>25.45</v>
      </c>
      <c r="H26" s="11">
        <v>24.95</v>
      </c>
      <c r="I26" s="11">
        <f t="shared" si="1"/>
        <v>77.25</v>
      </c>
    </row>
    <row r="27" spans="1:10" x14ac:dyDescent="0.25">
      <c r="A27" s="5">
        <f t="shared" si="0"/>
        <v>5</v>
      </c>
      <c r="B27" s="2" t="s">
        <v>12</v>
      </c>
      <c r="C27" s="3" t="s">
        <v>25</v>
      </c>
      <c r="D27" s="3" t="s">
        <v>31</v>
      </c>
      <c r="E27" s="3" t="s">
        <v>0</v>
      </c>
      <c r="F27" s="12">
        <v>26</v>
      </c>
      <c r="G27" s="13">
        <v>25.05</v>
      </c>
      <c r="H27" s="13">
        <f>8.7+8.35+8.05</f>
        <v>25.099999999999998</v>
      </c>
      <c r="I27" s="13">
        <f t="shared" si="1"/>
        <v>76.149999999999991</v>
      </c>
    </row>
    <row r="28" spans="1:10" x14ac:dyDescent="0.25">
      <c r="J28" s="14"/>
    </row>
    <row r="29" spans="1:10" s="16" customFormat="1" ht="24" x14ac:dyDescent="0.3">
      <c r="A29" s="16" t="s">
        <v>36</v>
      </c>
      <c r="B29" s="17" t="s">
        <v>32</v>
      </c>
      <c r="C29" s="16" t="s">
        <v>33</v>
      </c>
      <c r="D29" s="16" t="s">
        <v>34</v>
      </c>
      <c r="E29" s="16" t="s">
        <v>43</v>
      </c>
      <c r="F29" s="18" t="s">
        <v>37</v>
      </c>
      <c r="G29" s="16" t="s">
        <v>38</v>
      </c>
      <c r="H29" s="16" t="s">
        <v>87</v>
      </c>
      <c r="I29" s="16" t="s">
        <v>39</v>
      </c>
      <c r="J29" s="4"/>
    </row>
    <row r="30" spans="1:10" x14ac:dyDescent="0.25">
      <c r="A30" s="5">
        <f>IF(D30&amp;E30=D29&amp;E29,IF(I30=I29,A29,A29+1),1)</f>
        <v>1</v>
      </c>
      <c r="B30" s="2" t="s">
        <v>44</v>
      </c>
      <c r="C30" s="3" t="s">
        <v>88</v>
      </c>
      <c r="D30" s="3" t="s">
        <v>45</v>
      </c>
      <c r="E30" s="3" t="s">
        <v>0</v>
      </c>
      <c r="F30" s="7">
        <v>26.8</v>
      </c>
      <c r="G30" s="7">
        <v>27.7</v>
      </c>
      <c r="H30" s="7">
        <v>26.4</v>
      </c>
      <c r="I30" s="6">
        <v>80.900000000000006</v>
      </c>
    </row>
    <row r="31" spans="1:10" x14ac:dyDescent="0.25">
      <c r="A31" s="5">
        <f>IF(D31&amp;E31=D30&amp;E30,IF(I31=I30,A30,A30+1),1)</f>
        <v>2</v>
      </c>
      <c r="B31" s="2" t="s">
        <v>22</v>
      </c>
      <c r="C31" s="3" t="s">
        <v>29</v>
      </c>
      <c r="D31" s="3" t="s">
        <v>45</v>
      </c>
      <c r="E31" s="3" t="s">
        <v>0</v>
      </c>
      <c r="F31" s="7">
        <v>26.85</v>
      </c>
      <c r="G31" s="7">
        <v>26.55</v>
      </c>
      <c r="H31" s="7">
        <v>26.9</v>
      </c>
      <c r="I31" s="6">
        <v>80.300000000000011</v>
      </c>
    </row>
    <row r="32" spans="1:10" x14ac:dyDescent="0.25">
      <c r="A32" s="5">
        <f>IF(D32&amp;E32=D31&amp;E31,IF(I32=I31,A31,A31+1),1)</f>
        <v>3</v>
      </c>
      <c r="B32" s="2" t="s">
        <v>46</v>
      </c>
      <c r="C32" s="3" t="s">
        <v>88</v>
      </c>
      <c r="D32" s="3" t="s">
        <v>45</v>
      </c>
      <c r="E32" s="3" t="s">
        <v>0</v>
      </c>
      <c r="F32" s="7">
        <v>26.15</v>
      </c>
      <c r="G32" s="7">
        <v>26.75</v>
      </c>
      <c r="H32" s="7">
        <v>26.85</v>
      </c>
      <c r="I32" s="6">
        <v>79.75</v>
      </c>
    </row>
    <row r="33" spans="1:9" x14ac:dyDescent="0.25">
      <c r="A33" s="5">
        <f>IF(D33&amp;E33=D32&amp;E32,IF(I33=I32,A32,A32+1),1)</f>
        <v>4</v>
      </c>
      <c r="B33" s="2" t="s">
        <v>40</v>
      </c>
      <c r="C33" s="3" t="s">
        <v>29</v>
      </c>
      <c r="D33" s="3" t="s">
        <v>45</v>
      </c>
      <c r="E33" s="3" t="s">
        <v>0</v>
      </c>
      <c r="F33" s="7">
        <v>26.7</v>
      </c>
      <c r="G33" s="7">
        <v>26.4</v>
      </c>
      <c r="H33" s="7">
        <v>24.324999999999999</v>
      </c>
      <c r="I33" s="6">
        <v>77.424999999999997</v>
      </c>
    </row>
    <row r="34" spans="1:9" x14ac:dyDescent="0.25">
      <c r="A34" s="5">
        <f>IF(D34&amp;E34=D33&amp;E33,IF(I34=I33,A33,A33+1),1)</f>
        <v>1</v>
      </c>
      <c r="B34" s="2" t="s">
        <v>47</v>
      </c>
      <c r="C34" s="3" t="s">
        <v>27</v>
      </c>
      <c r="D34" s="3" t="s">
        <v>45</v>
      </c>
      <c r="E34" s="3" t="s">
        <v>90</v>
      </c>
      <c r="F34" s="7">
        <v>26.225000000000001</v>
      </c>
      <c r="G34" s="7">
        <v>27.75</v>
      </c>
      <c r="H34" s="7">
        <v>27.8</v>
      </c>
      <c r="I34" s="6">
        <v>81.775000000000006</v>
      </c>
    </row>
    <row r="35" spans="1:9" x14ac:dyDescent="0.25">
      <c r="A35" s="5">
        <f>IF(D35&amp;E35=D34&amp;E34,IF(I35=I34,A34,A34+1),1)</f>
        <v>2</v>
      </c>
      <c r="B35" s="2" t="s">
        <v>48</v>
      </c>
      <c r="C35" s="3" t="s">
        <v>24</v>
      </c>
      <c r="D35" s="3" t="s">
        <v>45</v>
      </c>
      <c r="E35" s="3" t="s">
        <v>90</v>
      </c>
      <c r="F35" s="7">
        <v>26.2</v>
      </c>
      <c r="G35" s="7">
        <v>26.574999999999999</v>
      </c>
      <c r="H35" s="7">
        <v>28.45</v>
      </c>
      <c r="I35" s="6">
        <v>81.224999999999994</v>
      </c>
    </row>
    <row r="36" spans="1:9" x14ac:dyDescent="0.25">
      <c r="A36" s="5">
        <f>IF(D36&amp;E36=D35&amp;E35,IF(I36=I35,A35,A35+1),1)</f>
        <v>3</v>
      </c>
      <c r="B36" s="2" t="s">
        <v>49</v>
      </c>
      <c r="C36" s="3" t="s">
        <v>89</v>
      </c>
      <c r="D36" s="3" t="s">
        <v>45</v>
      </c>
      <c r="E36" s="3" t="s">
        <v>90</v>
      </c>
      <c r="F36" s="7">
        <v>26.524999999999999</v>
      </c>
      <c r="G36" s="7">
        <v>26.5</v>
      </c>
      <c r="H36" s="7">
        <v>27.324999999999999</v>
      </c>
      <c r="I36" s="6">
        <v>80.349999999999994</v>
      </c>
    </row>
    <row r="37" spans="1:9" x14ac:dyDescent="0.25">
      <c r="A37" s="5">
        <f>IF(D37&amp;E37=D36&amp;E36,IF(I37=I36,A36,A36+1),1)</f>
        <v>4</v>
      </c>
      <c r="B37" s="2" t="s">
        <v>50</v>
      </c>
      <c r="C37" s="3" t="s">
        <v>29</v>
      </c>
      <c r="D37" s="3" t="s">
        <v>45</v>
      </c>
      <c r="E37" s="3" t="s">
        <v>90</v>
      </c>
      <c r="F37" s="7">
        <v>26</v>
      </c>
      <c r="G37" s="7">
        <v>25.8</v>
      </c>
      <c r="H37" s="7">
        <v>28.1</v>
      </c>
      <c r="I37" s="6">
        <v>79.900000000000006</v>
      </c>
    </row>
    <row r="38" spans="1:9" x14ac:dyDescent="0.25">
      <c r="A38" s="5">
        <f>IF(D38&amp;E38=D37&amp;E37,IF(I38=I37,A37,A37+1),1)</f>
        <v>5</v>
      </c>
      <c r="B38" s="2" t="s">
        <v>51</v>
      </c>
      <c r="C38" s="3" t="s">
        <v>24</v>
      </c>
      <c r="D38" s="3" t="s">
        <v>45</v>
      </c>
      <c r="E38" s="3" t="s">
        <v>90</v>
      </c>
      <c r="F38" s="7">
        <v>25.675000000000001</v>
      </c>
      <c r="G38" s="7">
        <v>26.15</v>
      </c>
      <c r="H38" s="7">
        <v>28.05</v>
      </c>
      <c r="I38" s="6">
        <v>79.875</v>
      </c>
    </row>
    <row r="39" spans="1:9" x14ac:dyDescent="0.25">
      <c r="A39" s="5">
        <f>IF(D39&amp;E39=D38&amp;E38,IF(I39=I38,A38,A38+1),1)</f>
        <v>6</v>
      </c>
      <c r="B39" s="2" t="s">
        <v>52</v>
      </c>
      <c r="C39" s="3" t="s">
        <v>24</v>
      </c>
      <c r="D39" s="3" t="s">
        <v>45</v>
      </c>
      <c r="E39" s="3" t="s">
        <v>90</v>
      </c>
      <c r="F39" s="7">
        <v>26.824999999999999</v>
      </c>
      <c r="G39" s="7">
        <v>26.15</v>
      </c>
      <c r="H39" s="7">
        <v>26.824999999999999</v>
      </c>
      <c r="I39" s="6">
        <v>79.8</v>
      </c>
    </row>
    <row r="40" spans="1:9" x14ac:dyDescent="0.25">
      <c r="A40" s="5">
        <f>IF(D40&amp;E40=D39&amp;E39,IF(I40=I39,A39,A39+1),1)</f>
        <v>7</v>
      </c>
      <c r="B40" s="2" t="s">
        <v>53</v>
      </c>
      <c r="C40" s="3" t="s">
        <v>25</v>
      </c>
      <c r="D40" s="3" t="s">
        <v>45</v>
      </c>
      <c r="E40" s="3" t="s">
        <v>90</v>
      </c>
      <c r="F40" s="7">
        <v>25.9</v>
      </c>
      <c r="G40" s="7">
        <v>26.274999999999999</v>
      </c>
      <c r="H40" s="7">
        <v>27.1</v>
      </c>
      <c r="I40" s="6">
        <v>79.275000000000006</v>
      </c>
    </row>
    <row r="41" spans="1:9" x14ac:dyDescent="0.25">
      <c r="A41" s="5">
        <f>IF(D41&amp;E41=D40&amp;E40,IF(I41=I40,A40,A40+1),1)</f>
        <v>8</v>
      </c>
      <c r="B41" s="2" t="s">
        <v>54</v>
      </c>
      <c r="C41" s="3" t="s">
        <v>25</v>
      </c>
      <c r="D41" s="3" t="s">
        <v>45</v>
      </c>
      <c r="E41" s="3" t="s">
        <v>90</v>
      </c>
      <c r="F41" s="7">
        <v>26.75</v>
      </c>
      <c r="G41" s="7">
        <v>25</v>
      </c>
      <c r="H41" s="7">
        <v>27.2</v>
      </c>
      <c r="I41" s="6">
        <v>78.95</v>
      </c>
    </row>
    <row r="42" spans="1:9" x14ac:dyDescent="0.25">
      <c r="A42" s="5">
        <f>IF(D42&amp;E42=D41&amp;E41,IF(I42=I41,A41,A41+1),1)</f>
        <v>9</v>
      </c>
      <c r="B42" s="2" t="s">
        <v>55</v>
      </c>
      <c r="C42" s="3" t="s">
        <v>24</v>
      </c>
      <c r="D42" s="3" t="s">
        <v>45</v>
      </c>
      <c r="E42" s="3" t="s">
        <v>90</v>
      </c>
      <c r="F42" s="7">
        <v>26.25</v>
      </c>
      <c r="G42" s="7">
        <v>25.15</v>
      </c>
      <c r="H42" s="7">
        <v>27.425000000000001</v>
      </c>
      <c r="I42" s="6">
        <v>78.825000000000003</v>
      </c>
    </row>
    <row r="43" spans="1:9" x14ac:dyDescent="0.25">
      <c r="A43" s="5">
        <f>IF(D43&amp;E43=D42&amp;E42,IF(I43=I42,A42,A42+1),1)</f>
        <v>10</v>
      </c>
      <c r="B43" s="2" t="s">
        <v>56</v>
      </c>
      <c r="C43" s="3" t="s">
        <v>29</v>
      </c>
      <c r="D43" s="3" t="s">
        <v>45</v>
      </c>
      <c r="E43" s="3" t="s">
        <v>90</v>
      </c>
      <c r="F43" s="7">
        <v>24.4</v>
      </c>
      <c r="G43" s="7">
        <v>25</v>
      </c>
      <c r="H43" s="7">
        <v>27.6</v>
      </c>
      <c r="I43" s="6">
        <v>77</v>
      </c>
    </row>
    <row r="44" spans="1:9" x14ac:dyDescent="0.25">
      <c r="A44" s="5">
        <f>IF(D44&amp;E44=D43&amp;E43,IF(I44=I43,A43,A43+1),1)</f>
        <v>11</v>
      </c>
      <c r="B44" s="2" t="s">
        <v>57</v>
      </c>
      <c r="C44" s="3" t="s">
        <v>24</v>
      </c>
      <c r="D44" s="3" t="s">
        <v>45</v>
      </c>
      <c r="E44" s="3" t="s">
        <v>90</v>
      </c>
      <c r="F44" s="7">
        <v>25.5</v>
      </c>
      <c r="G44" s="7">
        <v>24.75</v>
      </c>
      <c r="H44" s="7">
        <v>26.65</v>
      </c>
      <c r="I44" s="6">
        <v>76.900000000000006</v>
      </c>
    </row>
    <row r="45" spans="1:9" x14ac:dyDescent="0.25">
      <c r="A45" s="5">
        <f>IF(D45&amp;E45=D44&amp;E44,IF(I45=I44,A44,A44+1),1)</f>
        <v>1</v>
      </c>
      <c r="B45" s="2" t="s">
        <v>58</v>
      </c>
      <c r="C45" s="3" t="s">
        <v>88</v>
      </c>
      <c r="D45" s="2" t="s">
        <v>59</v>
      </c>
      <c r="E45" s="2" t="s">
        <v>0</v>
      </c>
      <c r="F45" s="7">
        <v>26.6</v>
      </c>
      <c r="G45" s="7">
        <v>26.1</v>
      </c>
      <c r="H45" s="7">
        <v>24.3</v>
      </c>
      <c r="I45" s="6">
        <v>77</v>
      </c>
    </row>
    <row r="46" spans="1:9" x14ac:dyDescent="0.25">
      <c r="A46" s="5">
        <f>IF(D46&amp;E46=D45&amp;E45,IF(I46=I45,A45,A45+1),1)</f>
        <v>2</v>
      </c>
      <c r="B46" s="2" t="s">
        <v>60</v>
      </c>
      <c r="C46" s="3" t="s">
        <v>24</v>
      </c>
      <c r="D46" s="2" t="s">
        <v>59</v>
      </c>
      <c r="E46" s="2" t="s">
        <v>0</v>
      </c>
      <c r="F46" s="7">
        <v>25.9</v>
      </c>
      <c r="G46" s="7">
        <v>25.55</v>
      </c>
      <c r="H46" s="7">
        <v>21.5</v>
      </c>
      <c r="I46" s="6">
        <v>72.95</v>
      </c>
    </row>
    <row r="47" spans="1:9" x14ac:dyDescent="0.25">
      <c r="A47" s="5">
        <f>IF(D47&amp;E47=D46&amp;E46,IF(I47=I46,A46,A46+1),1)</f>
        <v>1</v>
      </c>
      <c r="B47" s="2" t="s">
        <v>61</v>
      </c>
      <c r="C47" s="3" t="s">
        <v>24</v>
      </c>
      <c r="D47" s="2" t="s">
        <v>59</v>
      </c>
      <c r="E47" s="2" t="s">
        <v>90</v>
      </c>
      <c r="F47" s="7">
        <v>25.15</v>
      </c>
      <c r="G47" s="7">
        <v>25.75</v>
      </c>
      <c r="H47" s="7">
        <v>27.274999999999999</v>
      </c>
      <c r="I47" s="6">
        <v>78.174999999999997</v>
      </c>
    </row>
    <row r="48" spans="1:9" x14ac:dyDescent="0.25">
      <c r="A48" s="5">
        <f>IF(D48&amp;E48=D47&amp;E47,IF(I48=I47,A47,A47+1),1)</f>
        <v>2</v>
      </c>
      <c r="B48" s="2" t="s">
        <v>62</v>
      </c>
      <c r="C48" s="3" t="s">
        <v>88</v>
      </c>
      <c r="D48" s="2" t="s">
        <v>59</v>
      </c>
      <c r="E48" s="2" t="s">
        <v>90</v>
      </c>
      <c r="F48" s="7">
        <v>25.35</v>
      </c>
      <c r="G48" s="7">
        <v>25.85</v>
      </c>
      <c r="H48" s="7">
        <v>26.425000000000001</v>
      </c>
      <c r="I48" s="6">
        <v>77.625</v>
      </c>
    </row>
    <row r="49" spans="1:9" x14ac:dyDescent="0.25">
      <c r="A49" s="5">
        <f>IF(D49&amp;E49=D48&amp;E48,IF(I49=I48,A48,A48+1),1)</f>
        <v>3</v>
      </c>
      <c r="B49" s="2" t="s">
        <v>63</v>
      </c>
      <c r="C49" s="3" t="s">
        <v>88</v>
      </c>
      <c r="D49" s="2" t="s">
        <v>59</v>
      </c>
      <c r="E49" s="2" t="s">
        <v>90</v>
      </c>
      <c r="F49" s="7">
        <v>25.25</v>
      </c>
      <c r="G49" s="7">
        <v>25.05</v>
      </c>
      <c r="H49" s="7">
        <v>26.45</v>
      </c>
      <c r="I49" s="6">
        <v>76.75</v>
      </c>
    </row>
    <row r="50" spans="1:9" x14ac:dyDescent="0.25">
      <c r="A50" s="5">
        <f>IF(D50&amp;E50=D49&amp;E49,IF(I50=I49,A49,A49+1),1)</f>
        <v>4</v>
      </c>
      <c r="B50" s="2" t="s">
        <v>64</v>
      </c>
      <c r="C50" s="3" t="s">
        <v>29</v>
      </c>
      <c r="D50" s="2" t="s">
        <v>59</v>
      </c>
      <c r="E50" s="2" t="s">
        <v>90</v>
      </c>
      <c r="F50" s="7">
        <v>25.8</v>
      </c>
      <c r="G50" s="7">
        <v>26.83</v>
      </c>
      <c r="H50" s="7">
        <v>22.725000000000001</v>
      </c>
      <c r="I50" s="6">
        <v>75.35499999999999</v>
      </c>
    </row>
    <row r="51" spans="1:9" x14ac:dyDescent="0.25">
      <c r="A51" s="5">
        <f>IF(D51&amp;E51=D50&amp;E50,IF(I51=I50,A50,A50+1),1)</f>
        <v>5</v>
      </c>
      <c r="B51" s="2" t="s">
        <v>65</v>
      </c>
      <c r="C51" s="3" t="s">
        <v>66</v>
      </c>
      <c r="D51" s="2" t="s">
        <v>59</v>
      </c>
      <c r="E51" s="2" t="s">
        <v>90</v>
      </c>
      <c r="F51" s="7">
        <v>26.024999999999999</v>
      </c>
      <c r="G51" s="7">
        <v>25.3</v>
      </c>
      <c r="H51" s="7">
        <v>22.524999999999999</v>
      </c>
      <c r="I51" s="6">
        <v>73.849999999999994</v>
      </c>
    </row>
    <row r="52" spans="1:9" x14ac:dyDescent="0.25">
      <c r="A52" s="5">
        <f>IF(D52&amp;E52=D51&amp;E51,IF(I52=I51,A51,A51+1),1)</f>
        <v>1</v>
      </c>
      <c r="B52" s="2" t="s">
        <v>67</v>
      </c>
      <c r="C52" s="3" t="s">
        <v>24</v>
      </c>
      <c r="D52" s="2" t="s">
        <v>68</v>
      </c>
      <c r="E52" s="2" t="s">
        <v>0</v>
      </c>
      <c r="F52" s="7">
        <v>27.225000000000001</v>
      </c>
      <c r="G52" s="7">
        <v>27.4</v>
      </c>
      <c r="H52" s="7">
        <v>27.625</v>
      </c>
      <c r="I52" s="6">
        <v>82.25</v>
      </c>
    </row>
    <row r="53" spans="1:9" x14ac:dyDescent="0.25">
      <c r="A53" s="5">
        <f>IF(D53&amp;E53=D52&amp;E52,IF(I53=I52,A52,A52+1),1)</f>
        <v>2</v>
      </c>
      <c r="B53" s="2" t="s">
        <v>69</v>
      </c>
      <c r="C53" s="3" t="s">
        <v>27</v>
      </c>
      <c r="D53" s="2" t="s">
        <v>68</v>
      </c>
      <c r="E53" s="2" t="s">
        <v>0</v>
      </c>
      <c r="F53" s="7">
        <v>27.3</v>
      </c>
      <c r="G53" s="7">
        <v>26.6</v>
      </c>
      <c r="H53" s="7">
        <v>28.15</v>
      </c>
      <c r="I53" s="6">
        <v>82.050000000000011</v>
      </c>
    </row>
    <row r="54" spans="1:9" x14ac:dyDescent="0.25">
      <c r="A54" s="5">
        <f>IF(D54&amp;E54=D53&amp;E53,IF(I54=I53,A53,A53+1),1)</f>
        <v>3</v>
      </c>
      <c r="B54" s="2" t="s">
        <v>70</v>
      </c>
      <c r="C54" s="3" t="s">
        <v>88</v>
      </c>
      <c r="D54" s="2" t="s">
        <v>68</v>
      </c>
      <c r="E54" s="2" t="s">
        <v>0</v>
      </c>
      <c r="F54" s="7">
        <v>27.425000000000001</v>
      </c>
      <c r="G54" s="7">
        <v>26.4</v>
      </c>
      <c r="H54" s="7">
        <v>27.524999999999999</v>
      </c>
      <c r="I54" s="6">
        <v>81.349999999999994</v>
      </c>
    </row>
    <row r="55" spans="1:9" x14ac:dyDescent="0.25">
      <c r="A55" s="5">
        <f>IF(D55&amp;E55=D54&amp;E54,IF(I55=I54,A54,A54+1),1)</f>
        <v>4</v>
      </c>
      <c r="B55" s="2" t="s">
        <v>71</v>
      </c>
      <c r="C55" s="3" t="s">
        <v>88</v>
      </c>
      <c r="D55" s="2" t="s">
        <v>68</v>
      </c>
      <c r="E55" s="2" t="s">
        <v>0</v>
      </c>
      <c r="F55" s="7">
        <v>26.574999999999999</v>
      </c>
      <c r="G55" s="7">
        <v>26.45</v>
      </c>
      <c r="H55" s="7">
        <v>28.125</v>
      </c>
      <c r="I55" s="6">
        <v>81.150000000000006</v>
      </c>
    </row>
    <row r="56" spans="1:9" x14ac:dyDescent="0.25">
      <c r="A56" s="5">
        <f>IF(D56&amp;E56=D55&amp;E55,IF(I56=I55,A55,A55+1),1)</f>
        <v>5</v>
      </c>
      <c r="B56" s="2" t="s">
        <v>72</v>
      </c>
      <c r="C56" s="3" t="s">
        <v>24</v>
      </c>
      <c r="D56" s="2" t="s">
        <v>68</v>
      </c>
      <c r="E56" s="2" t="s">
        <v>0</v>
      </c>
      <c r="F56" s="7">
        <v>26.274999999999999</v>
      </c>
      <c r="G56" s="7">
        <v>26.375</v>
      </c>
      <c r="H56" s="7">
        <v>28.15</v>
      </c>
      <c r="I56" s="6">
        <v>80.8</v>
      </c>
    </row>
    <row r="57" spans="1:9" x14ac:dyDescent="0.25">
      <c r="A57" s="5">
        <f>IF(D57&amp;E57=D56&amp;E56,IF(I57=I56,A56,A56+1),1)</f>
        <v>6</v>
      </c>
      <c r="B57" s="2" t="s">
        <v>73</v>
      </c>
      <c r="C57" s="3" t="s">
        <v>29</v>
      </c>
      <c r="D57" s="2" t="s">
        <v>68</v>
      </c>
      <c r="E57" s="2" t="s">
        <v>0</v>
      </c>
      <c r="F57" s="7">
        <v>27.1</v>
      </c>
      <c r="G57" s="7">
        <v>26.3</v>
      </c>
      <c r="H57" s="7">
        <v>27.2</v>
      </c>
      <c r="I57" s="6">
        <v>80.600000000000009</v>
      </c>
    </row>
    <row r="58" spans="1:9" x14ac:dyDescent="0.25">
      <c r="A58" s="5">
        <f>IF(D58&amp;E58=D57&amp;E57,IF(I58=I57,A57,A57+1),1)</f>
        <v>7</v>
      </c>
      <c r="B58" s="2" t="s">
        <v>74</v>
      </c>
      <c r="C58" s="3" t="s">
        <v>29</v>
      </c>
      <c r="D58" s="2" t="s">
        <v>68</v>
      </c>
      <c r="E58" s="2" t="s">
        <v>0</v>
      </c>
      <c r="F58" s="7">
        <v>26.675000000000001</v>
      </c>
      <c r="G58" s="7">
        <v>25.7</v>
      </c>
      <c r="H58" s="7">
        <v>27.925000000000001</v>
      </c>
      <c r="I58" s="6">
        <v>80.3</v>
      </c>
    </row>
    <row r="59" spans="1:9" x14ac:dyDescent="0.25">
      <c r="A59" s="5">
        <f>IF(D59&amp;E59=D58&amp;E58,IF(I59=I58,A58,A58+1),1)</f>
        <v>8</v>
      </c>
      <c r="B59" s="2" t="s">
        <v>75</v>
      </c>
      <c r="C59" s="3" t="s">
        <v>24</v>
      </c>
      <c r="D59" s="2" t="s">
        <v>68</v>
      </c>
      <c r="E59" s="2" t="s">
        <v>0</v>
      </c>
      <c r="F59" s="7">
        <v>27.574999999999999</v>
      </c>
      <c r="G59" s="7">
        <v>25.4</v>
      </c>
      <c r="H59" s="7">
        <v>27.2</v>
      </c>
      <c r="I59" s="6">
        <v>80.174999999999997</v>
      </c>
    </row>
    <row r="60" spans="1:9" x14ac:dyDescent="0.25">
      <c r="A60" s="5">
        <f>IF(D60&amp;E60=D59&amp;E59,IF(I60=I59,A59,A59+1),1)</f>
        <v>9</v>
      </c>
      <c r="B60" s="2" t="s">
        <v>76</v>
      </c>
      <c r="C60" s="3" t="s">
        <v>24</v>
      </c>
      <c r="D60" s="2" t="s">
        <v>68</v>
      </c>
      <c r="E60" s="2" t="s">
        <v>0</v>
      </c>
      <c r="F60" s="7">
        <v>26.725000000000001</v>
      </c>
      <c r="G60" s="7">
        <v>25.55</v>
      </c>
      <c r="H60" s="7">
        <v>27.4</v>
      </c>
      <c r="I60" s="6">
        <v>79.675000000000011</v>
      </c>
    </row>
    <row r="61" spans="1:9" x14ac:dyDescent="0.25">
      <c r="A61" s="5">
        <f>IF(D61&amp;E61=D60&amp;E60,IF(I61=I60,A60,A60+1),1)</f>
        <v>10</v>
      </c>
      <c r="B61" s="2" t="s">
        <v>77</v>
      </c>
      <c r="C61" s="3" t="s">
        <v>88</v>
      </c>
      <c r="D61" s="2" t="s">
        <v>68</v>
      </c>
      <c r="E61" s="2" t="s">
        <v>0</v>
      </c>
      <c r="F61" s="7">
        <v>27.475000000000001</v>
      </c>
      <c r="G61" s="7">
        <v>25.7</v>
      </c>
      <c r="H61" s="7">
        <v>26.45</v>
      </c>
      <c r="I61" s="6">
        <v>79.625</v>
      </c>
    </row>
    <row r="62" spans="1:9" x14ac:dyDescent="0.25">
      <c r="A62" s="5">
        <f>IF(D62&amp;E62=D61&amp;E61,IF(I62=I61,A61,A61+1),1)</f>
        <v>1</v>
      </c>
      <c r="B62" s="2" t="s">
        <v>78</v>
      </c>
      <c r="C62" s="3" t="s">
        <v>88</v>
      </c>
      <c r="D62" s="2" t="s">
        <v>68</v>
      </c>
      <c r="E62" s="2" t="s">
        <v>90</v>
      </c>
      <c r="F62" s="7">
        <v>26.774999999999999</v>
      </c>
      <c r="G62" s="7">
        <v>27.75</v>
      </c>
      <c r="H62" s="7">
        <v>27.875</v>
      </c>
      <c r="I62" s="6">
        <v>82.4</v>
      </c>
    </row>
    <row r="63" spans="1:9" x14ac:dyDescent="0.25">
      <c r="A63" s="5">
        <f>IF(D63&amp;E63=D62&amp;E62,IF(I63=I62,A62,A62+1),1)</f>
        <v>2</v>
      </c>
      <c r="B63" s="2" t="s">
        <v>79</v>
      </c>
      <c r="C63" s="3" t="s">
        <v>29</v>
      </c>
      <c r="D63" s="2" t="s">
        <v>68</v>
      </c>
      <c r="E63" s="2" t="s">
        <v>90</v>
      </c>
      <c r="F63" s="7">
        <v>26.2</v>
      </c>
      <c r="G63" s="7">
        <v>27.45</v>
      </c>
      <c r="H63" s="7">
        <v>27.95</v>
      </c>
      <c r="I63" s="6">
        <v>81.599999999999994</v>
      </c>
    </row>
    <row r="64" spans="1:9" x14ac:dyDescent="0.25">
      <c r="A64" s="5">
        <f>IF(D64&amp;E64=D63&amp;E63,IF(I64=I63,A63,A63+1),1)</f>
        <v>3</v>
      </c>
      <c r="B64" s="2" t="s">
        <v>80</v>
      </c>
      <c r="C64" s="3" t="s">
        <v>24</v>
      </c>
      <c r="D64" s="2" t="s">
        <v>68</v>
      </c>
      <c r="E64" s="2" t="s">
        <v>90</v>
      </c>
      <c r="F64" s="7">
        <v>25.4</v>
      </c>
      <c r="G64" s="7">
        <v>26.4</v>
      </c>
      <c r="H64" s="7">
        <v>27.95</v>
      </c>
      <c r="I64" s="6">
        <v>79.75</v>
      </c>
    </row>
    <row r="65" spans="1:9" x14ac:dyDescent="0.25">
      <c r="A65" s="5">
        <f>IF(D65&amp;E65=D64&amp;E64,IF(I65=I64,A64,A64+1),1)</f>
        <v>4</v>
      </c>
      <c r="B65" s="2" t="s">
        <v>81</v>
      </c>
      <c r="C65" s="3" t="s">
        <v>24</v>
      </c>
      <c r="D65" s="2" t="s">
        <v>68</v>
      </c>
      <c r="E65" s="2" t="s">
        <v>90</v>
      </c>
      <c r="F65" s="7">
        <v>25</v>
      </c>
      <c r="G65" s="7">
        <v>26.6</v>
      </c>
      <c r="H65" s="7">
        <v>26.85</v>
      </c>
      <c r="I65" s="6">
        <v>78.45</v>
      </c>
    </row>
    <row r="66" spans="1:9" x14ac:dyDescent="0.25">
      <c r="A66" s="5">
        <f>IF(D66&amp;E66=D65&amp;E65,IF(I66=I65,A65,A65+1),1)</f>
        <v>5</v>
      </c>
      <c r="B66" s="2" t="s">
        <v>82</v>
      </c>
      <c r="C66" s="3" t="s">
        <v>25</v>
      </c>
      <c r="D66" s="2" t="s">
        <v>68</v>
      </c>
      <c r="E66" s="2" t="s">
        <v>90</v>
      </c>
      <c r="F66" s="7">
        <v>25.8</v>
      </c>
      <c r="G66" s="7">
        <v>25.45</v>
      </c>
      <c r="H66" s="7">
        <v>27.15</v>
      </c>
      <c r="I66" s="6">
        <v>78.400000000000006</v>
      </c>
    </row>
    <row r="67" spans="1:9" x14ac:dyDescent="0.25">
      <c r="A67" s="5">
        <f>IF(D67&amp;E67=D66&amp;E66,IF(I67=I66,A66,A66+1),1)</f>
        <v>6</v>
      </c>
      <c r="B67" s="2" t="s">
        <v>83</v>
      </c>
      <c r="C67" s="3" t="s">
        <v>24</v>
      </c>
      <c r="D67" s="2" t="s">
        <v>68</v>
      </c>
      <c r="E67" s="2" t="s">
        <v>90</v>
      </c>
      <c r="F67" s="7">
        <v>24.8</v>
      </c>
      <c r="G67" s="7">
        <v>26.8</v>
      </c>
      <c r="H67" s="7">
        <v>26.6</v>
      </c>
      <c r="I67" s="6">
        <v>78.2</v>
      </c>
    </row>
    <row r="68" spans="1:9" x14ac:dyDescent="0.25">
      <c r="A68" s="5">
        <f>IF(D68&amp;E68=D67&amp;E67,IF(I68=I67,A67,A67+1),1)</f>
        <v>7</v>
      </c>
      <c r="B68" s="2" t="s">
        <v>84</v>
      </c>
      <c r="C68" s="3" t="s">
        <v>89</v>
      </c>
      <c r="D68" s="2" t="s">
        <v>68</v>
      </c>
      <c r="E68" s="2" t="s">
        <v>90</v>
      </c>
      <c r="F68" s="7">
        <v>26.175000000000001</v>
      </c>
      <c r="G68" s="7">
        <v>24.85</v>
      </c>
      <c r="H68" s="7">
        <v>26.524999999999999</v>
      </c>
      <c r="I68" s="6">
        <v>77.550000000000011</v>
      </c>
    </row>
    <row r="69" spans="1:9" x14ac:dyDescent="0.25">
      <c r="A69" s="5">
        <f>IF(D69&amp;E69=D68&amp;E68,IF(I69=I68,A68,A68+1),1)</f>
        <v>8</v>
      </c>
      <c r="B69" s="2" t="s">
        <v>85</v>
      </c>
      <c r="C69" s="3" t="s">
        <v>25</v>
      </c>
      <c r="D69" s="2" t="s">
        <v>68</v>
      </c>
      <c r="E69" s="2" t="s">
        <v>90</v>
      </c>
      <c r="F69" s="7">
        <v>25.774999999999999</v>
      </c>
      <c r="G69" s="7">
        <v>24.45</v>
      </c>
      <c r="H69" s="7">
        <v>27.254999999999999</v>
      </c>
      <c r="I69" s="6">
        <v>77.47999999999999</v>
      </c>
    </row>
    <row r="70" spans="1:9" x14ac:dyDescent="0.25">
      <c r="A70" s="5">
        <f>IF(D70&amp;E70=D69&amp;E69,IF(I70=I69,A69,A69+1),1)</f>
        <v>9</v>
      </c>
      <c r="B70" s="2" t="s">
        <v>86</v>
      </c>
      <c r="C70" s="3" t="s">
        <v>24</v>
      </c>
      <c r="D70" s="2" t="s">
        <v>68</v>
      </c>
      <c r="E70" s="2" t="s">
        <v>90</v>
      </c>
      <c r="F70" s="7">
        <v>26.2</v>
      </c>
      <c r="G70" s="7">
        <v>23.7</v>
      </c>
      <c r="H70" s="7">
        <v>27.225000000000001</v>
      </c>
      <c r="I70" s="6">
        <v>77.125</v>
      </c>
    </row>
  </sheetData>
  <sortState xmlns:xlrd2="http://schemas.microsoft.com/office/spreadsheetml/2017/richdata2" ref="A2:J30">
    <sortCondition ref="D2:D30"/>
    <sortCondition ref="E2:E30"/>
    <sortCondition descending="1" ref="I2:I30"/>
  </sortState>
  <conditionalFormatting sqref="A2:A27">
    <cfRule type="cellIs" dxfId="1" priority="2" operator="between">
      <formula>1</formula>
      <formula>3</formula>
    </cfRule>
  </conditionalFormatting>
  <conditionalFormatting sqref="A30:A70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Squadre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Levi - elena.levi@studio.unibo.it</dc:creator>
  <cp:lastModifiedBy>Elena Levi - elena.levi@studio.unibo.it</cp:lastModifiedBy>
  <dcterms:created xsi:type="dcterms:W3CDTF">2024-03-04T08:17:21Z</dcterms:created>
  <dcterms:modified xsi:type="dcterms:W3CDTF">2024-03-11T09:46:11Z</dcterms:modified>
</cp:coreProperties>
</file>